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1008" windowWidth="15000" windowHeight="10008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<sst xmlns="http://schemas.openxmlformats.org/spreadsheetml/2006/main" count="63" uniqueCount="63">
  <si>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</si>
  <si>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</si>
  <si>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Обеспечение проведения выборов и референдумов</t>
  </si>
  <si>
    <t>Жилищное хозяйство</t>
  </si>
  <si>
    <t>Дошкольное образование</t>
  </si>
  <si>
    <t>СРЕДСТВА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</si>
  <si>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</si>
  <si>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t>Исполнено, млн.руб.</t>
  </si>
  <si>
    <t>Доля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</si>
  <si>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</si>
  <si>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</si>
  <si>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Сравнение с прошлым годом</t>
  </si>
  <si>
    <t>Социальное обеспечение населения</t>
  </si>
  <si>
    <t>Доля в прошлом году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</si>
  <si>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</si>
  <si>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</si>
  <si>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</si>
  <si>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Уточненные годовые назначения, млн.руб.</t>
  </si>
  <si>
    <t>КУЛЬТУРА, КИНЕМАТОГРАФИЯ</t>
  </si>
  <si>
    <t>Водное хозяйство</t>
  </si>
  <si>
    <t>ЖИЛИЩНО-КОММУНАЛЬНОЕ ХОЗЯЙСТВО</t>
  </si>
  <si>
    <t>Охрана семьи и детства</t>
  </si>
  <si>
    <t>Культура</t>
  </si>
  <si>
    <t>Другие вопросы в области физической культуры и спорта</t>
  </si>
  <si>
    <t>Молодежная политика</t>
  </si>
  <si>
    <t>НАЦИОНАЛЬНАЯ ОБОРОНА</t>
  </si>
  <si>
    <t>Другие вопросы в области национальной экономики</t>
  </si>
  <si>
    <t>Периодическая печать и издательства</t>
  </si>
  <si>
    <t>Прочие межбюджетные трансферты общего характера</t>
  </si>
  <si>
    <t>Темп роста к прошлому году</t>
  </si>
  <si>
    <t>ОБЩЕГОСУДАРСТВЕННЫЕ ВОПРОСЫ</t>
  </si>
  <si>
    <t>Сельское хозяйство и рыболовство</t>
  </si>
  <si>
    <t>НАЦИОНАЛЬНАЯ БЕЗОПАСНОСТЬ И ПРАВООХРАНИТЕЛЬНАЯ ДЕЯТЕЛЬНОСТЬ</t>
  </si>
  <si>
    <t>РзПр</t>
  </si>
  <si>
    <t>ОБРАЗОВАНИЕ</t>
  </si>
  <si>
    <t>Другие вопросы в области культуры, кинематографии</t>
  </si>
  <si>
    <t>Пенсионное обеспечение</t>
  </si>
  <si>
    <t>Обслуживание государственного внутреннего и муниципального долга</t>
  </si>
  <si>
    <t>Общее образование</t>
  </si>
  <si>
    <t>Мобилизационная и вневойсковая подготовка</t>
  </si>
  <si>
    <t>Исполнено %</t>
  </si>
  <si>
    <t>Другие общегосударственные вопросы</t>
  </si>
  <si>
    <t>Благоустройство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</si>
  <si>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</si>
  <si>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ЭКОНОМИКА</t>
  </si>
  <si>
    <t>Судебная система</t>
  </si>
  <si>
    <t>ИТОГО РАСХОДОВ</t>
  </si>
  <si>
    <t>Назначено прошлый год, млн.руб.</t>
  </si>
  <si>
    <t>Код</t>
  </si>
  <si>
    <t>Исполнено прошлый год, млн.руб.</t>
  </si>
  <si>
    <t>Исполнено % прошлый год</t>
  </si>
  <si>
    <t>Другие вопросы в области образования</t>
  </si>
  <si>
    <t>Доля по уточненным годовым назначениям</t>
  </si>
  <si>
    <t>ФИЗИЧЕСКАЯ КУЛЬТУРА И СПОРТ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</si>
  <si>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</si>
  <si>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</si>
  <si>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Расходы (Консолидированный бюджет Питерского муниципального района)</t>
  </si>
  <si>
    <t>Коммунальное хозяйство</t>
  </si>
  <si>
    <t>05 02</t>
  </si>
  <si>
    <t>Дополнительное образование</t>
  </si>
  <si>
    <t>07 03</t>
  </si>
  <si>
    <t>Информация об исполнении за 9 месяцев 2019 года в разрезе разделов, подразделов классификации расходов</t>
  </si>
  <si>
    <t>за 9 месяцев 2019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</si>
</sst>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\ 00"/>
    <numFmt numFmtId="181" formatCode="#,##0.0"/>
    <numFmt numFmtId="182" formatCode="#,##0.00%"/>
  </numFmts>
  <fonts count="39">
    <font>
      <sz val="10"/>
      <name val="Arial"/>
      <family val="0"/>
    </font>
    <font>
      <b/>
      <sz val="10"/>
      <name val="Verdana"/>
      <family val="0"/>
    </font>
    <font>
      <sz val="10"/>
      <name val="Verdana"/>
      <family val="0"/>
    </font>
    <font>
      <b/>
      <sz val="8.25"/>
      <name val="Microsoft Sans Serif"/>
      <family val="0"/>
    </font>
    <font>
      <sz val="8.25"/>
      <name val="Microsoft Sans Serif"/>
      <family val="0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8"/>
        <bgColor indexed="8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>
        <color indexed="11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11"/>
      </left>
      <right>
        <color indexed="63"/>
      </right>
      <top style="thin">
        <color indexed="11"/>
      </top>
      <bottom style="thin"/>
    </border>
    <border>
      <left style="thin">
        <color indexed="11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11"/>
      </top>
      <bottom style="thin"/>
    </border>
    <border>
      <left style="medium"/>
      <right style="medium"/>
      <top style="thin">
        <color indexed="11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80" fontId="0" fillId="0" borderId="0" xfId="0" applyNumberFormat="1" applyFont="1" applyAlignment="1">
      <alignment wrapText="1"/>
    </xf>
    <xf numFmtId="181" fontId="0" fillId="0" borderId="0" xfId="0" applyNumberFormat="1" applyFont="1" applyAlignment="1">
      <alignment wrapText="1"/>
    </xf>
    <xf numFmtId="182" fontId="0" fillId="0" borderId="0" xfId="0" applyNumberFormat="1" applyFont="1" applyAlignment="1">
      <alignment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180" fontId="3" fillId="0" borderId="10" xfId="0" applyNumberFormat="1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80" fontId="4" fillId="0" borderId="10" xfId="0" applyNumberFormat="1" applyFont="1" applyBorder="1" applyAlignment="1">
      <alignment horizontal="right" vertical="center" wrapText="1"/>
    </xf>
    <xf numFmtId="181" fontId="4" fillId="0" borderId="10" xfId="0" applyNumberFormat="1" applyFont="1" applyBorder="1" applyAlignment="1">
      <alignment horizontal="right" vertical="center" wrapText="1"/>
    </xf>
    <xf numFmtId="10" fontId="3" fillId="0" borderId="10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0" fontId="3" fillId="0" borderId="11" xfId="0" applyNumberFormat="1" applyFont="1" applyBorder="1" applyAlignment="1">
      <alignment horizontal="right" vertical="center" wrapText="1"/>
    </xf>
    <xf numFmtId="10" fontId="3" fillId="0" borderId="11" xfId="0" applyNumberFormat="1" applyFont="1" applyBorder="1" applyAlignment="1">
      <alignment horizontal="right" vertical="center" wrapText="1"/>
    </xf>
    <xf numFmtId="181" fontId="3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180" fontId="3" fillId="0" borderId="11" xfId="0" applyNumberFormat="1" applyFont="1" applyBorder="1" applyAlignment="1">
      <alignment horizontal="right" vertical="center" wrapText="1"/>
    </xf>
    <xf numFmtId="182" fontId="3" fillId="0" borderId="10" xfId="0" applyNumberFormat="1" applyFont="1" applyBorder="1" applyAlignment="1">
      <alignment horizontal="right" vertical="center" wrapText="1"/>
    </xf>
    <xf numFmtId="182" fontId="4" fillId="0" borderId="10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82" fontId="3" fillId="0" borderId="12" xfId="0" applyNumberFormat="1" applyFont="1" applyBorder="1" applyAlignment="1">
      <alignment horizontal="right" vertical="center" wrapText="1"/>
    </xf>
    <xf numFmtId="182" fontId="3" fillId="0" borderId="13" xfId="0" applyNumberFormat="1" applyFont="1" applyBorder="1" applyAlignment="1">
      <alignment horizontal="right" vertical="center" wrapText="1"/>
    </xf>
    <xf numFmtId="182" fontId="4" fillId="0" borderId="13" xfId="0" applyNumberFormat="1" applyFont="1" applyBorder="1" applyAlignment="1">
      <alignment horizontal="right" vertical="center" wrapText="1"/>
    </xf>
    <xf numFmtId="182" fontId="3" fillId="0" borderId="14" xfId="0" applyNumberFormat="1" applyFont="1" applyBorder="1" applyAlignment="1">
      <alignment horizontal="right" vertical="center" wrapText="1"/>
    </xf>
    <xf numFmtId="182" fontId="3" fillId="0" borderId="15" xfId="0" applyNumberFormat="1" applyFont="1" applyBorder="1" applyAlignment="1">
      <alignment horizontal="right" vertical="center" wrapText="1"/>
    </xf>
    <xf numFmtId="182" fontId="4" fillId="0" borderId="16" xfId="0" applyNumberFormat="1" applyFont="1" applyBorder="1" applyAlignment="1">
      <alignment horizontal="right" vertical="center" wrapText="1"/>
    </xf>
    <xf numFmtId="182" fontId="3" fillId="0" borderId="16" xfId="0" applyNumberFormat="1" applyFont="1" applyBorder="1" applyAlignment="1">
      <alignment horizontal="right" vertical="center" wrapText="1"/>
    </xf>
    <xf numFmtId="182" fontId="3" fillId="0" borderId="17" xfId="0" applyNumberFormat="1" applyFont="1" applyBorder="1" applyAlignment="1">
      <alignment horizontal="right" vertical="center" wrapText="1"/>
    </xf>
    <xf numFmtId="10" fontId="3" fillId="0" borderId="10" xfId="0" applyNumberFormat="1" applyFont="1" applyBorder="1" applyAlignment="1">
      <alignment horizontal="right" vertical="center" wrapText="1"/>
    </xf>
    <xf numFmtId="181" fontId="3" fillId="0" borderId="10" xfId="0" applyNumberFormat="1" applyFont="1" applyFill="1" applyBorder="1" applyAlignment="1">
      <alignment horizontal="right" vertical="center" wrapText="1"/>
    </xf>
    <xf numFmtId="10" fontId="3" fillId="0" borderId="10" xfId="0" applyNumberFormat="1" applyFont="1" applyFill="1" applyBorder="1" applyAlignment="1">
      <alignment horizontal="right" vertical="center" wrapText="1"/>
    </xf>
    <xf numFmtId="181" fontId="3" fillId="0" borderId="10" xfId="0" applyNumberFormat="1" applyFont="1" applyFill="1" applyBorder="1" applyAlignment="1">
      <alignment horizontal="right" vertical="center" wrapText="1"/>
    </xf>
    <xf numFmtId="181" fontId="4" fillId="0" borderId="10" xfId="0" applyNumberFormat="1" applyFont="1" applyFill="1" applyBorder="1" applyAlignment="1">
      <alignment horizontal="right" vertical="center" wrapText="1"/>
    </xf>
    <xf numFmtId="10" fontId="4" fillId="0" borderId="10" xfId="0" applyNumberFormat="1" applyFont="1" applyFill="1" applyBorder="1" applyAlignment="1">
      <alignment horizontal="right" vertical="center" wrapText="1"/>
    </xf>
    <xf numFmtId="181" fontId="1" fillId="33" borderId="18" xfId="0" applyNumberFormat="1" applyFont="1" applyFill="1" applyBorder="1" applyAlignment="1">
      <alignment horizontal="center" vertical="center" wrapText="1"/>
    </xf>
    <xf numFmtId="182" fontId="1" fillId="33" borderId="18" xfId="0" applyNumberFormat="1" applyFont="1" applyFill="1" applyBorder="1" applyAlignment="1">
      <alignment horizontal="center" vertical="center" wrapText="1"/>
    </xf>
    <xf numFmtId="182" fontId="1" fillId="33" borderId="19" xfId="0" applyNumberFormat="1" applyFont="1" applyFill="1" applyBorder="1" applyAlignment="1">
      <alignment horizontal="center" vertical="center" wrapText="1"/>
    </xf>
    <xf numFmtId="182" fontId="1" fillId="33" borderId="20" xfId="0" applyNumberFormat="1" applyFont="1" applyFill="1" applyBorder="1" applyAlignment="1">
      <alignment horizontal="center" vertical="center" wrapText="1"/>
    </xf>
    <xf numFmtId="182" fontId="1" fillId="33" borderId="21" xfId="0" applyNumberFormat="1" applyFont="1" applyFill="1" applyBorder="1" applyAlignment="1">
      <alignment horizontal="center" vertical="center" wrapText="1"/>
    </xf>
    <xf numFmtId="182" fontId="1" fillId="0" borderId="0" xfId="0" applyNumberFormat="1" applyFont="1" applyAlignment="1">
      <alignment horizontal="left" wrapText="1"/>
    </xf>
    <xf numFmtId="182" fontId="1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182" fontId="2" fillId="0" borderId="0" xfId="0" applyNumberFormat="1" applyFont="1" applyAlignment="1">
      <alignment horizontal="left" wrapText="1"/>
    </xf>
    <xf numFmtId="182" fontId="2" fillId="0" borderId="0" xfId="0" applyNumberFormat="1" applyFont="1" applyAlignment="1">
      <alignment horizontal="left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180" fontId="1" fillId="33" borderId="18" xfId="0" applyNumberFormat="1" applyFont="1" applyFill="1" applyBorder="1" applyAlignment="1">
      <alignment horizontal="center" vertical="center" wrapText="1"/>
    </xf>
    <xf numFmtId="180" fontId="1" fillId="33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808080"/>
      <rgbColor rgb="0000000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50"/>
  <sheetViews>
    <sheetView tabSelected="1" workbookViewId="0" topLeftCell="B40">
      <selection activeCell="I9" sqref="I9"/>
    </sheetView>
  </sheetViews>
  <sheetFormatPr defaultColWidth="9.140625" defaultRowHeight="12.75"/>
  <cols>
    <col min="1" max="1" width="45.140625" style="1" customWidth="1"/>
    <col min="2" max="2" width="7.8515625" style="2" customWidth="1"/>
    <col min="3" max="3" width="15.57421875" style="3" customWidth="1"/>
    <col min="4" max="4" width="15.57421875" style="4" customWidth="1"/>
    <col min="5" max="5" width="15.57421875" style="3" customWidth="1"/>
    <col min="6" max="6" width="12.140625" style="4" customWidth="1"/>
    <col min="7" max="7" width="13.57421875" style="4" customWidth="1"/>
    <col min="8" max="9" width="15.57421875" style="3" customWidth="1"/>
    <col min="10" max="10" width="12.140625" style="4" customWidth="1"/>
    <col min="11" max="11" width="13.57421875" style="4" customWidth="1"/>
    <col min="12" max="12" width="12.140625" style="4" customWidth="1"/>
  </cols>
  <sheetData>
    <row r="1" spans="1:14" ht="12.75">
      <c r="A1" s="41" t="s">
        <v>56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  <c r="N1" s="43"/>
    </row>
    <row r="2" spans="1:14" ht="12.75">
      <c r="A2" s="44" t="s">
        <v>61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3"/>
      <c r="N2" s="43"/>
    </row>
    <row r="4" spans="1:12" s="5" customFormat="1" ht="19.5" customHeight="1">
      <c r="A4" s="46" t="s">
        <v>33</v>
      </c>
      <c r="B4" s="48" t="s">
        <v>48</v>
      </c>
      <c r="C4" s="38" t="s">
        <v>62</v>
      </c>
      <c r="D4" s="39"/>
      <c r="E4" s="39"/>
      <c r="F4" s="39"/>
      <c r="G4" s="40"/>
      <c r="H4" s="38" t="s">
        <v>11</v>
      </c>
      <c r="I4" s="39"/>
      <c r="J4" s="39"/>
      <c r="K4" s="39"/>
      <c r="L4" s="40"/>
    </row>
    <row r="5" spans="1:12" s="5" customFormat="1" ht="82.5" customHeight="1" thickBot="1">
      <c r="A5" s="47"/>
      <c r="B5" s="49"/>
      <c r="C5" s="36" t="s">
        <v>17</v>
      </c>
      <c r="D5" s="37" t="s">
        <v>52</v>
      </c>
      <c r="E5" s="36" t="s">
        <v>7</v>
      </c>
      <c r="F5" s="37" t="s">
        <v>8</v>
      </c>
      <c r="G5" s="37" t="s">
        <v>40</v>
      </c>
      <c r="H5" s="36" t="s">
        <v>47</v>
      </c>
      <c r="I5" s="36" t="s">
        <v>49</v>
      </c>
      <c r="J5" s="37" t="s">
        <v>13</v>
      </c>
      <c r="K5" s="37" t="s">
        <v>50</v>
      </c>
      <c r="L5" s="37" t="s">
        <v>29</v>
      </c>
    </row>
    <row r="6" spans="1:12" s="5" customFormat="1" ht="19.5" customHeight="1">
      <c r="A6" s="6" t="s">
        <v>30</v>
      </c>
      <c r="B6" s="7">
        <v>100</v>
      </c>
      <c r="C6" s="31">
        <f>C7+C8+C9+C10+C11+C12+C13+C14</f>
        <v>36187.6</v>
      </c>
      <c r="D6" s="32">
        <f>C6/C50</f>
        <v>0.09826412073575626</v>
      </c>
      <c r="E6" s="33">
        <f>E7+E8+E9+E10+E11+E12+E13+E14</f>
        <v>27477.000000000004</v>
      </c>
      <c r="F6" s="12">
        <f>E6/E50</f>
        <v>0.10735434082395251</v>
      </c>
      <c r="G6" s="12">
        <f>E6/C6</f>
        <v>0.7592932385679074</v>
      </c>
      <c r="H6" s="31">
        <f>H7+H8+H9+H10+H11+H12+H13+H14</f>
        <v>37499.30000000001</v>
      </c>
      <c r="I6" s="33">
        <f>I7+I8+I9+I10+I11+I12+I13+I14</f>
        <v>26878.9</v>
      </c>
      <c r="J6" s="19">
        <f>I6/I50</f>
        <v>0.1156939099384189</v>
      </c>
      <c r="K6" s="23">
        <f>I6/H6</f>
        <v>0.7167840466355371</v>
      </c>
      <c r="L6" s="26">
        <f>E6/I6</f>
        <v>1.0222516546436053</v>
      </c>
    </row>
    <row r="7" spans="1:12" s="5" customFormat="1" ht="24.75" customHeight="1">
      <c r="A7" s="9" t="s">
        <v>55</v>
      </c>
      <c r="B7" s="10">
        <v>102</v>
      </c>
      <c r="C7" s="34">
        <v>3543.6</v>
      </c>
      <c r="D7" s="35">
        <f>C7/C50</f>
        <v>0.009622321962197712</v>
      </c>
      <c r="E7" s="34">
        <v>2693.5</v>
      </c>
      <c r="F7" s="21">
        <f>E7/E50</f>
        <v>0.010523671325447322</v>
      </c>
      <c r="G7" s="13">
        <f>E7/C7</f>
        <v>0.7601027203973361</v>
      </c>
      <c r="H7" s="34">
        <v>2415.3</v>
      </c>
      <c r="I7" s="34">
        <v>1725.9</v>
      </c>
      <c r="J7" s="20">
        <f>I7/I50</f>
        <v>0.0074287310553154025</v>
      </c>
      <c r="K7" s="24">
        <f aca="true" t="shared" si="0" ref="K7:K50">I7/H7</f>
        <v>0.7145696186809092</v>
      </c>
      <c r="L7" s="27">
        <f aca="true" t="shared" si="1" ref="L7:L50">E7/I7</f>
        <v>1.5606350309983197</v>
      </c>
    </row>
    <row r="8" spans="1:12" s="5" customFormat="1" ht="37.5" customHeight="1">
      <c r="A8" s="9" t="s">
        <v>43</v>
      </c>
      <c r="B8" s="10">
        <v>103</v>
      </c>
      <c r="C8" s="34">
        <v>290.5</v>
      </c>
      <c r="D8" s="35">
        <f>C8/C50</f>
        <v>0.0007888262021724899</v>
      </c>
      <c r="E8" s="34">
        <v>238.4</v>
      </c>
      <c r="F8" s="21">
        <f>E8/E50</f>
        <v>0.0009314435656159797</v>
      </c>
      <c r="G8" s="13">
        <f aca="true" t="shared" si="2" ref="G8:G50">E8/C8</f>
        <v>0.8206540447504304</v>
      </c>
      <c r="H8" s="34">
        <v>319.6</v>
      </c>
      <c r="I8" s="34">
        <v>221.3</v>
      </c>
      <c r="J8" s="20">
        <f>I8/I50</f>
        <v>0.0009525338562728423</v>
      </c>
      <c r="K8" s="24">
        <f t="shared" si="0"/>
        <v>0.6924280350438048</v>
      </c>
      <c r="L8" s="27">
        <f t="shared" si="1"/>
        <v>1.0772706732941708</v>
      </c>
    </row>
    <row r="9" spans="1:12" s="5" customFormat="1" ht="49.5" customHeight="1">
      <c r="A9" s="9" t="s">
        <v>14</v>
      </c>
      <c r="B9" s="10">
        <v>104</v>
      </c>
      <c r="C9" s="34">
        <v>25430.3</v>
      </c>
      <c r="D9" s="35">
        <f>C9/C50</f>
        <v>0.06905365565957683</v>
      </c>
      <c r="E9" s="34">
        <v>19059.2</v>
      </c>
      <c r="F9" s="21">
        <f>E9/E50</f>
        <v>0.07446547485649363</v>
      </c>
      <c r="G9" s="13">
        <f t="shared" si="2"/>
        <v>0.7494681541310957</v>
      </c>
      <c r="H9" s="34">
        <v>27555.4</v>
      </c>
      <c r="I9" s="34">
        <v>19660.6</v>
      </c>
      <c r="J9" s="20">
        <f>I9/I50</f>
        <v>0.08462443350491569</v>
      </c>
      <c r="K9" s="24">
        <f t="shared" si="0"/>
        <v>0.7134935439151672</v>
      </c>
      <c r="L9" s="27">
        <f t="shared" si="1"/>
        <v>0.9694109030243229</v>
      </c>
    </row>
    <row r="10" spans="1:12" s="5" customFormat="1" ht="19.5" customHeight="1">
      <c r="A10" s="9" t="s">
        <v>45</v>
      </c>
      <c r="B10" s="10">
        <v>105</v>
      </c>
      <c r="C10" s="34">
        <v>2.4</v>
      </c>
      <c r="D10" s="35">
        <f>C10/C50</f>
        <v>6.516980671993032E-06</v>
      </c>
      <c r="E10" s="34">
        <v>0</v>
      </c>
      <c r="F10" s="21">
        <f>E10/E50</f>
        <v>0</v>
      </c>
      <c r="G10" s="13">
        <f t="shared" si="2"/>
        <v>0</v>
      </c>
      <c r="H10" s="34">
        <v>17.4</v>
      </c>
      <c r="I10" s="34">
        <v>0</v>
      </c>
      <c r="J10" s="20">
        <f>I10/I50</f>
        <v>0</v>
      </c>
      <c r="K10" s="24">
        <f t="shared" si="0"/>
        <v>0</v>
      </c>
      <c r="L10" s="27" t="e">
        <f t="shared" si="1"/>
        <v>#DIV/0!</v>
      </c>
    </row>
    <row r="11" spans="1:12" s="5" customFormat="1" ht="37.5" customHeight="1">
      <c r="A11" s="9" t="s">
        <v>16</v>
      </c>
      <c r="B11" s="10">
        <v>106</v>
      </c>
      <c r="C11" s="34">
        <v>4797.6</v>
      </c>
      <c r="D11" s="35">
        <f>C11/C50</f>
        <v>0.013027444363314072</v>
      </c>
      <c r="E11" s="34">
        <v>3765.7</v>
      </c>
      <c r="F11" s="21">
        <f>E11/E50</f>
        <v>0.014712823133557444</v>
      </c>
      <c r="G11" s="13">
        <f t="shared" si="2"/>
        <v>0.7849132899783224</v>
      </c>
      <c r="H11" s="34">
        <v>5214.9</v>
      </c>
      <c r="I11" s="34">
        <v>3782.4</v>
      </c>
      <c r="J11" s="20">
        <f>I11/I50</f>
        <v>0.01628045213721825</v>
      </c>
      <c r="K11" s="24">
        <f t="shared" si="0"/>
        <v>0.7253063337743774</v>
      </c>
      <c r="L11" s="27">
        <f t="shared" si="1"/>
        <v>0.9955848138747885</v>
      </c>
    </row>
    <row r="12" spans="1:12" s="5" customFormat="1" ht="19.5" customHeight="1">
      <c r="A12" s="9" t="s">
        <v>2</v>
      </c>
      <c r="B12" s="10">
        <v>107</v>
      </c>
      <c r="C12" s="34">
        <v>0</v>
      </c>
      <c r="D12" s="35">
        <f>C12/C50</f>
        <v>0</v>
      </c>
      <c r="E12" s="34">
        <v>0</v>
      </c>
      <c r="F12" s="21">
        <f>E12/E50</f>
        <v>0</v>
      </c>
      <c r="G12" s="13" t="e">
        <f t="shared" si="2"/>
        <v>#DIV/0!</v>
      </c>
      <c r="H12" s="34">
        <v>341.3</v>
      </c>
      <c r="I12" s="34">
        <v>341.3</v>
      </c>
      <c r="J12" s="20">
        <f>I12/I50</f>
        <v>0.00146904566265667</v>
      </c>
      <c r="K12" s="24">
        <f t="shared" si="0"/>
        <v>1</v>
      </c>
      <c r="L12" s="27">
        <f t="shared" si="1"/>
        <v>0</v>
      </c>
    </row>
    <row r="13" spans="1:12" s="5" customFormat="1" ht="19.5" customHeight="1">
      <c r="A13" s="9" t="s">
        <v>15</v>
      </c>
      <c r="B13" s="10">
        <v>111</v>
      </c>
      <c r="C13" s="34">
        <v>57</v>
      </c>
      <c r="D13" s="35">
        <f>C13/C50</f>
        <v>0.00015477829095983451</v>
      </c>
      <c r="E13" s="34">
        <v>0</v>
      </c>
      <c r="F13" s="21">
        <f>E13/E50</f>
        <v>0</v>
      </c>
      <c r="G13" s="13">
        <f t="shared" si="2"/>
        <v>0</v>
      </c>
      <c r="H13" s="34">
        <v>57</v>
      </c>
      <c r="I13" s="34">
        <v>0</v>
      </c>
      <c r="J13" s="20">
        <f>I13/I50</f>
        <v>0</v>
      </c>
      <c r="K13" s="24">
        <f t="shared" si="0"/>
        <v>0</v>
      </c>
      <c r="L13" s="27" t="e">
        <f t="shared" si="1"/>
        <v>#DIV/0!</v>
      </c>
    </row>
    <row r="14" spans="1:12" s="5" customFormat="1" ht="19.5" customHeight="1">
      <c r="A14" s="9" t="s">
        <v>41</v>
      </c>
      <c r="B14" s="10">
        <v>113</v>
      </c>
      <c r="C14" s="34">
        <v>2066.2</v>
      </c>
      <c r="D14" s="35">
        <f>C14/C50</f>
        <v>0.005610577276863334</v>
      </c>
      <c r="E14" s="34">
        <v>1720.2</v>
      </c>
      <c r="F14" s="21">
        <f>E14/E50</f>
        <v>0.0067209279428381225</v>
      </c>
      <c r="G14" s="13">
        <f t="shared" si="2"/>
        <v>0.8325428322524442</v>
      </c>
      <c r="H14" s="34">
        <v>1578.4</v>
      </c>
      <c r="I14" s="34">
        <v>1147.4</v>
      </c>
      <c r="J14" s="20">
        <f>I14/I50</f>
        <v>0.004938713722040033</v>
      </c>
      <c r="K14" s="24">
        <f t="shared" si="0"/>
        <v>0.7269386720729853</v>
      </c>
      <c r="L14" s="27">
        <f t="shared" si="1"/>
        <v>1.4992156179187728</v>
      </c>
    </row>
    <row r="15" spans="1:12" s="5" customFormat="1" ht="19.5" customHeight="1">
      <c r="A15" s="6" t="s">
        <v>25</v>
      </c>
      <c r="B15" s="7">
        <v>200</v>
      </c>
      <c r="C15" s="8">
        <v>1036.4</v>
      </c>
      <c r="D15" s="12">
        <f>C15/C50</f>
        <v>0.002814249486855658</v>
      </c>
      <c r="E15" s="8">
        <v>636.6</v>
      </c>
      <c r="F15" s="12">
        <f>E15/E50</f>
        <v>0.00248723562865408</v>
      </c>
      <c r="G15" s="30">
        <f t="shared" si="2"/>
        <v>0.6142416055576997</v>
      </c>
      <c r="H15" s="8">
        <v>1024.4</v>
      </c>
      <c r="I15" s="8">
        <v>613.9</v>
      </c>
      <c r="J15" s="19">
        <f>I15/I50</f>
        <v>0.0026423883161585983</v>
      </c>
      <c r="K15" s="23">
        <f t="shared" si="0"/>
        <v>0.599277625927372</v>
      </c>
      <c r="L15" s="28">
        <f t="shared" si="1"/>
        <v>1.0369767063039583</v>
      </c>
    </row>
    <row r="16" spans="1:12" s="5" customFormat="1" ht="19.5" customHeight="1">
      <c r="A16" s="9" t="s">
        <v>39</v>
      </c>
      <c r="B16" s="10">
        <v>203</v>
      </c>
      <c r="C16" s="11">
        <v>1036.4</v>
      </c>
      <c r="D16" s="21">
        <f>C16/C50</f>
        <v>0.002814249486855658</v>
      </c>
      <c r="E16" s="11">
        <v>636.6</v>
      </c>
      <c r="F16" s="21">
        <f>E16/E50</f>
        <v>0.00248723562865408</v>
      </c>
      <c r="G16" s="13">
        <f t="shared" si="2"/>
        <v>0.6142416055576997</v>
      </c>
      <c r="H16" s="11">
        <v>1024.4</v>
      </c>
      <c r="I16" s="11">
        <v>613.9</v>
      </c>
      <c r="J16" s="20">
        <f>I16/I50</f>
        <v>0.0026423883161585983</v>
      </c>
      <c r="K16" s="24">
        <f t="shared" si="0"/>
        <v>0.599277625927372</v>
      </c>
      <c r="L16" s="27">
        <f t="shared" si="1"/>
        <v>1.0369767063039583</v>
      </c>
    </row>
    <row r="17" spans="1:12" s="5" customFormat="1" ht="24.75" customHeight="1">
      <c r="A17" s="6" t="s">
        <v>32</v>
      </c>
      <c r="B17" s="7">
        <v>300</v>
      </c>
      <c r="C17" s="8">
        <f>C18</f>
        <v>884.7</v>
      </c>
      <c r="D17" s="12">
        <f>C17/C50</f>
        <v>0.0024023220002134314</v>
      </c>
      <c r="E17" s="8">
        <v>712.7</v>
      </c>
      <c r="F17" s="12">
        <f>E17/E50</f>
        <v>0.0027845630420071676</v>
      </c>
      <c r="G17" s="30">
        <f t="shared" si="2"/>
        <v>0.8055838137221657</v>
      </c>
      <c r="H17" s="8">
        <v>973.8</v>
      </c>
      <c r="I17" s="8">
        <v>690</v>
      </c>
      <c r="J17" s="19">
        <f>I17/I50</f>
        <v>0.002969942886707009</v>
      </c>
      <c r="K17" s="23">
        <f t="shared" si="0"/>
        <v>0.7085643869377696</v>
      </c>
      <c r="L17" s="28">
        <f t="shared" si="1"/>
        <v>1.0328985507246378</v>
      </c>
    </row>
    <row r="18" spans="1:12" s="5" customFormat="1" ht="37.5" customHeight="1">
      <c r="A18" s="9" t="s">
        <v>6</v>
      </c>
      <c r="B18" s="10">
        <v>309</v>
      </c>
      <c r="C18" s="11">
        <v>884.7</v>
      </c>
      <c r="D18" s="21">
        <f>C18/C50</f>
        <v>0.0024023220002134314</v>
      </c>
      <c r="E18" s="11">
        <v>712.7</v>
      </c>
      <c r="F18" s="21">
        <f>E18/E50</f>
        <v>0.0027845630420071676</v>
      </c>
      <c r="G18" s="13">
        <f t="shared" si="2"/>
        <v>0.8055838137221657</v>
      </c>
      <c r="H18" s="11">
        <v>973.8</v>
      </c>
      <c r="I18" s="11">
        <v>690</v>
      </c>
      <c r="J18" s="20">
        <f>I18/I50</f>
        <v>0.002969942886707009</v>
      </c>
      <c r="K18" s="24">
        <f t="shared" si="0"/>
        <v>0.7085643869377696</v>
      </c>
      <c r="L18" s="27">
        <f t="shared" si="1"/>
        <v>1.0328985507246378</v>
      </c>
    </row>
    <row r="19" spans="1:12" s="5" customFormat="1" ht="19.5" customHeight="1">
      <c r="A19" s="6" t="s">
        <v>44</v>
      </c>
      <c r="B19" s="7">
        <v>400</v>
      </c>
      <c r="C19" s="8">
        <f>C20+C21+C22+C23</f>
        <v>17716.5</v>
      </c>
      <c r="D19" s="12">
        <f>C19/C50</f>
        <v>0.04810753669806856</v>
      </c>
      <c r="E19" s="8">
        <v>5988.7</v>
      </c>
      <c r="F19" s="12">
        <f>E19/E50</f>
        <v>0.023398221817971552</v>
      </c>
      <c r="G19" s="30">
        <f t="shared" si="2"/>
        <v>0.33802952050348545</v>
      </c>
      <c r="H19" s="8">
        <v>16631.3</v>
      </c>
      <c r="I19" s="8">
        <v>8749.4</v>
      </c>
      <c r="J19" s="19">
        <f>I19/I50</f>
        <v>0.037659736656455514</v>
      </c>
      <c r="K19" s="23">
        <f t="shared" si="0"/>
        <v>0.526080342486757</v>
      </c>
      <c r="L19" s="28">
        <f t="shared" si="1"/>
        <v>0.6844697922143232</v>
      </c>
    </row>
    <row r="20" spans="1:12" s="5" customFormat="1" ht="19.5" customHeight="1">
      <c r="A20" s="9" t="s">
        <v>31</v>
      </c>
      <c r="B20" s="10">
        <v>405</v>
      </c>
      <c r="C20" s="11">
        <v>50</v>
      </c>
      <c r="D20" s="21">
        <f>C20/C50</f>
        <v>0.0001357704306665215</v>
      </c>
      <c r="E20" s="11">
        <v>0</v>
      </c>
      <c r="F20" s="21">
        <f>E20/E50</f>
        <v>0</v>
      </c>
      <c r="G20" s="13">
        <f t="shared" si="2"/>
        <v>0</v>
      </c>
      <c r="H20" s="11">
        <v>2161</v>
      </c>
      <c r="I20" s="11">
        <v>0</v>
      </c>
      <c r="J20" s="20">
        <f>I20/I50</f>
        <v>0</v>
      </c>
      <c r="K20" s="24">
        <f t="shared" si="0"/>
        <v>0</v>
      </c>
      <c r="L20" s="27" t="e">
        <f t="shared" si="1"/>
        <v>#DIV/0!</v>
      </c>
    </row>
    <row r="21" spans="1:12" s="5" customFormat="1" ht="19.5" customHeight="1">
      <c r="A21" s="9" t="s">
        <v>19</v>
      </c>
      <c r="B21" s="10">
        <v>406</v>
      </c>
      <c r="C21" s="11">
        <v>3267.5</v>
      </c>
      <c r="D21" s="21">
        <f>C21/C50</f>
        <v>0.00887259764405718</v>
      </c>
      <c r="E21" s="11">
        <v>1357.6</v>
      </c>
      <c r="F21" s="21">
        <f>E21/E50</f>
        <v>0.005304227284732609</v>
      </c>
      <c r="G21" s="13">
        <f t="shared" si="2"/>
        <v>0.4154858454475899</v>
      </c>
      <c r="H21" s="11">
        <v>878.6</v>
      </c>
      <c r="I21" s="11">
        <v>400</v>
      </c>
      <c r="J21" s="20">
        <f>I21/I50</f>
        <v>0.0017217060212794256</v>
      </c>
      <c r="K21" s="24">
        <f t="shared" si="0"/>
        <v>0.45526974732529024</v>
      </c>
      <c r="L21" s="27">
        <f t="shared" si="1"/>
        <v>3.3939999999999997</v>
      </c>
    </row>
    <row r="22" spans="1:12" s="5" customFormat="1" ht="19.5" customHeight="1">
      <c r="A22" s="9" t="s">
        <v>10</v>
      </c>
      <c r="B22" s="10">
        <v>409</v>
      </c>
      <c r="C22" s="11">
        <v>13490.9</v>
      </c>
      <c r="D22" s="21">
        <f>C22/C50</f>
        <v>0.036633306061579496</v>
      </c>
      <c r="E22" s="11">
        <v>4423.7</v>
      </c>
      <c r="F22" s="21">
        <f>E22/E50</f>
        <v>0.01728366988764853</v>
      </c>
      <c r="G22" s="13">
        <f t="shared" si="2"/>
        <v>0.32790251206368737</v>
      </c>
      <c r="H22" s="11">
        <v>13162.7</v>
      </c>
      <c r="I22" s="11">
        <v>8260.4</v>
      </c>
      <c r="J22" s="20">
        <f>I22/I50</f>
        <v>0.035554951045441416</v>
      </c>
      <c r="K22" s="24">
        <f t="shared" si="0"/>
        <v>0.6275612146444118</v>
      </c>
      <c r="L22" s="27">
        <f t="shared" si="1"/>
        <v>0.5355309670233886</v>
      </c>
    </row>
    <row r="23" spans="1:12" s="5" customFormat="1" ht="19.5" customHeight="1">
      <c r="A23" s="9" t="s">
        <v>26</v>
      </c>
      <c r="B23" s="10">
        <v>412</v>
      </c>
      <c r="C23" s="11">
        <v>908.1</v>
      </c>
      <c r="D23" s="21">
        <f>C23/C50</f>
        <v>0.0024658625617653635</v>
      </c>
      <c r="E23" s="11">
        <v>207.4</v>
      </c>
      <c r="F23" s="21">
        <f>E23/E50</f>
        <v>0.0008103246455904119</v>
      </c>
      <c r="G23" s="13">
        <f t="shared" si="2"/>
        <v>0.2283889439489043</v>
      </c>
      <c r="H23" s="11">
        <v>429</v>
      </c>
      <c r="I23" s="11">
        <v>89</v>
      </c>
      <c r="J23" s="20">
        <f>I23/I50</f>
        <v>0.0003830795897346722</v>
      </c>
      <c r="K23" s="24">
        <f t="shared" si="0"/>
        <v>0.20745920745920746</v>
      </c>
      <c r="L23" s="27">
        <f t="shared" si="1"/>
        <v>2.3303370786516853</v>
      </c>
    </row>
    <row r="24" spans="1:12" s="5" customFormat="1" ht="19.5" customHeight="1">
      <c r="A24" s="6" t="s">
        <v>20</v>
      </c>
      <c r="B24" s="7">
        <v>500</v>
      </c>
      <c r="C24" s="8">
        <v>7297.3</v>
      </c>
      <c r="D24" s="12">
        <f>C24/C50</f>
        <v>0.01981515127405615</v>
      </c>
      <c r="E24" s="8">
        <v>4967.2</v>
      </c>
      <c r="F24" s="12">
        <f>E24/E50</f>
        <v>0.019407158050032274</v>
      </c>
      <c r="G24" s="30">
        <f t="shared" si="2"/>
        <v>0.6806901182629191</v>
      </c>
      <c r="H24" s="8">
        <v>4980.3</v>
      </c>
      <c r="I24" s="8">
        <v>2544.4</v>
      </c>
      <c r="J24" s="19">
        <f>I24/I50</f>
        <v>0.010951772001358428</v>
      </c>
      <c r="K24" s="23">
        <f t="shared" si="0"/>
        <v>0.5108929180973034</v>
      </c>
      <c r="L24" s="28">
        <f t="shared" si="1"/>
        <v>1.9522087722056278</v>
      </c>
    </row>
    <row r="25" spans="1:12" s="5" customFormat="1" ht="19.5" customHeight="1">
      <c r="A25" s="9" t="s">
        <v>3</v>
      </c>
      <c r="B25" s="10">
        <v>501</v>
      </c>
      <c r="C25" s="11">
        <v>84</v>
      </c>
      <c r="D25" s="21">
        <f>C25/C50</f>
        <v>0.00022809432351975613</v>
      </c>
      <c r="E25" s="11">
        <v>83.3</v>
      </c>
      <c r="F25" s="21">
        <f>E25/E50</f>
        <v>0.0003254582592945097</v>
      </c>
      <c r="G25" s="13">
        <f t="shared" si="2"/>
        <v>0.9916666666666666</v>
      </c>
      <c r="H25" s="11">
        <v>235.8</v>
      </c>
      <c r="I25" s="11">
        <v>193.8</v>
      </c>
      <c r="J25" s="20">
        <f>I25/I50</f>
        <v>0.0008341665673098818</v>
      </c>
      <c r="K25" s="24">
        <f t="shared" si="0"/>
        <v>0.821882951653944</v>
      </c>
      <c r="L25" s="27">
        <f t="shared" si="1"/>
        <v>0.4298245614035087</v>
      </c>
    </row>
    <row r="26" spans="1:12" s="5" customFormat="1" ht="19.5" customHeight="1">
      <c r="A26" s="9" t="s">
        <v>57</v>
      </c>
      <c r="B26" s="10" t="s">
        <v>58</v>
      </c>
      <c r="C26" s="11">
        <v>0</v>
      </c>
      <c r="D26" s="21">
        <f>C26/C50</f>
        <v>0</v>
      </c>
      <c r="E26" s="11">
        <v>0</v>
      </c>
      <c r="F26" s="21" t="e">
        <f>E26/E51</f>
        <v>#DIV/0!</v>
      </c>
      <c r="G26" s="13" t="e">
        <f t="shared" si="2"/>
        <v>#DIV/0!</v>
      </c>
      <c r="H26" s="11">
        <v>0</v>
      </c>
      <c r="I26" s="11">
        <v>0</v>
      </c>
      <c r="J26" s="20">
        <f>I26/I50</f>
        <v>0</v>
      </c>
      <c r="K26" s="24" t="e">
        <f t="shared" si="0"/>
        <v>#DIV/0!</v>
      </c>
      <c r="L26" s="27" t="e">
        <f t="shared" si="1"/>
        <v>#DIV/0!</v>
      </c>
    </row>
    <row r="27" spans="1:12" s="5" customFormat="1" ht="19.5" customHeight="1">
      <c r="A27" s="9" t="s">
        <v>42</v>
      </c>
      <c r="B27" s="10">
        <v>503</v>
      </c>
      <c r="C27" s="11">
        <v>7213.3</v>
      </c>
      <c r="D27" s="21">
        <f>C27/C50</f>
        <v>0.01958705695053639</v>
      </c>
      <c r="E27" s="11">
        <v>4883.9</v>
      </c>
      <c r="F27" s="21">
        <f>E27/E50</f>
        <v>0.019081699790737764</v>
      </c>
      <c r="G27" s="13">
        <f t="shared" si="2"/>
        <v>0.6770687480071533</v>
      </c>
      <c r="H27" s="11">
        <v>4744.5</v>
      </c>
      <c r="I27" s="11">
        <v>2350.7</v>
      </c>
      <c r="J27" s="20">
        <f>I27/I50</f>
        <v>0.010118035860553863</v>
      </c>
      <c r="K27" s="24">
        <f t="shared" si="0"/>
        <v>0.49545789861945405</v>
      </c>
      <c r="L27" s="27">
        <f t="shared" si="1"/>
        <v>2.0776364487174033</v>
      </c>
    </row>
    <row r="28" spans="1:12" s="5" customFormat="1" ht="19.5" customHeight="1">
      <c r="A28" s="6" t="s">
        <v>34</v>
      </c>
      <c r="B28" s="7">
        <v>700</v>
      </c>
      <c r="C28" s="8">
        <f>C29+C30+C31+C32+C33</f>
        <v>229149.09999999998</v>
      </c>
      <c r="D28" s="12">
        <f>C28/C50</f>
        <v>0.6222334398769159</v>
      </c>
      <c r="E28" s="8">
        <f>E29+E30+E31+E32+E33</f>
        <v>158233.49999999997</v>
      </c>
      <c r="F28" s="12">
        <f>E28/E50</f>
        <v>0.618228084898893</v>
      </c>
      <c r="G28" s="30">
        <f t="shared" si="2"/>
        <v>0.6905263865317385</v>
      </c>
      <c r="H28" s="8">
        <f>H29+H30+H31+H32+H33</f>
        <v>207267.4</v>
      </c>
      <c r="I28" s="8">
        <f>I29+I30+I31+I32+I33</f>
        <v>150199.49999999997</v>
      </c>
      <c r="J28" s="19">
        <f>I28/I50</f>
        <v>0.6464984588578976</v>
      </c>
      <c r="K28" s="23">
        <f t="shared" si="0"/>
        <v>0.7246653356967858</v>
      </c>
      <c r="L28" s="28">
        <f t="shared" si="1"/>
        <v>1.0534888598164442</v>
      </c>
    </row>
    <row r="29" spans="1:12" s="5" customFormat="1" ht="19.5" customHeight="1">
      <c r="A29" s="9" t="s">
        <v>4</v>
      </c>
      <c r="B29" s="10">
        <v>701</v>
      </c>
      <c r="C29" s="34">
        <v>67164</v>
      </c>
      <c r="D29" s="35">
        <f>C29/C50</f>
        <v>0.182377704105725</v>
      </c>
      <c r="E29" s="34">
        <v>49281</v>
      </c>
      <c r="F29" s="21">
        <f>E29/E50</f>
        <v>0.1925439192832261</v>
      </c>
      <c r="G29" s="13">
        <f t="shared" si="2"/>
        <v>0.7337412899767732</v>
      </c>
      <c r="H29" s="34">
        <v>62333.1</v>
      </c>
      <c r="I29" s="34">
        <v>44468.4</v>
      </c>
      <c r="J29" s="20">
        <f>I29/I50</f>
        <v>0.19140378009165504</v>
      </c>
      <c r="K29" s="24">
        <f t="shared" si="0"/>
        <v>0.7133994619231195</v>
      </c>
      <c r="L29" s="27">
        <f t="shared" si="1"/>
        <v>1.1082251666351837</v>
      </c>
    </row>
    <row r="30" spans="1:12" s="5" customFormat="1" ht="19.5" customHeight="1">
      <c r="A30" s="9" t="s">
        <v>38</v>
      </c>
      <c r="B30" s="10">
        <v>702</v>
      </c>
      <c r="C30" s="34">
        <v>143321.4</v>
      </c>
      <c r="D30" s="35">
        <f>C30/C50</f>
        <v>0.3891761640345759</v>
      </c>
      <c r="E30" s="34">
        <v>94573.6</v>
      </c>
      <c r="F30" s="21">
        <f>E30/E50</f>
        <v>0.3695049127396788</v>
      </c>
      <c r="G30" s="13">
        <f t="shared" si="2"/>
        <v>0.6598707520300529</v>
      </c>
      <c r="H30" s="34">
        <v>119295.2</v>
      </c>
      <c r="I30" s="34">
        <v>91508.9</v>
      </c>
      <c r="J30" s="20">
        <f>I30/I50</f>
        <v>0.3938785603266421</v>
      </c>
      <c r="K30" s="24">
        <f t="shared" si="0"/>
        <v>0.7670794801467284</v>
      </c>
      <c r="L30" s="27">
        <f t="shared" si="1"/>
        <v>1.033490731502619</v>
      </c>
    </row>
    <row r="31" spans="1:12" s="5" customFormat="1" ht="19.5" customHeight="1">
      <c r="A31" s="9" t="s">
        <v>59</v>
      </c>
      <c r="B31" s="10" t="s">
        <v>60</v>
      </c>
      <c r="C31" s="34">
        <v>11239</v>
      </c>
      <c r="D31" s="35">
        <f>C31/C50</f>
        <v>0.030518477405220703</v>
      </c>
      <c r="E31" s="34">
        <v>8316.8</v>
      </c>
      <c r="F31" s="21">
        <f>E31/E50</f>
        <v>0.03249425271189169</v>
      </c>
      <c r="G31" s="13">
        <f t="shared" si="2"/>
        <v>0.7399946614467479</v>
      </c>
      <c r="H31" s="34">
        <v>17147</v>
      </c>
      <c r="I31" s="34">
        <v>8467.8</v>
      </c>
      <c r="J31" s="20">
        <f>I31/I50</f>
        <v>0.036447655617474796</v>
      </c>
      <c r="K31" s="24">
        <f t="shared" si="0"/>
        <v>0.4938356563830407</v>
      </c>
      <c r="L31" s="27">
        <f t="shared" si="1"/>
        <v>0.9821677413259643</v>
      </c>
    </row>
    <row r="32" spans="1:12" s="5" customFormat="1" ht="19.5" customHeight="1">
      <c r="A32" s="9" t="s">
        <v>24</v>
      </c>
      <c r="B32" s="10">
        <v>707</v>
      </c>
      <c r="C32" s="34">
        <v>344.9</v>
      </c>
      <c r="D32" s="35">
        <f>C32/C50</f>
        <v>0.0009365444307376652</v>
      </c>
      <c r="E32" s="34">
        <v>344.8</v>
      </c>
      <c r="F32" s="21">
        <f>E32/E50</f>
        <v>0.001347154955639219</v>
      </c>
      <c r="G32" s="13">
        <f t="shared" si="2"/>
        <v>0.9997100608872138</v>
      </c>
      <c r="H32" s="34">
        <v>308.4</v>
      </c>
      <c r="I32" s="34">
        <v>150</v>
      </c>
      <c r="J32" s="20">
        <f>I32/I50</f>
        <v>0.0006456397579797847</v>
      </c>
      <c r="K32" s="24">
        <f t="shared" si="0"/>
        <v>0.4863813229571985</v>
      </c>
      <c r="L32" s="27">
        <f t="shared" si="1"/>
        <v>2.2986666666666666</v>
      </c>
    </row>
    <row r="33" spans="1:12" s="5" customFormat="1" ht="19.5" customHeight="1">
      <c r="A33" s="9" t="s">
        <v>51</v>
      </c>
      <c r="B33" s="10">
        <v>709</v>
      </c>
      <c r="C33" s="34">
        <v>7079.8</v>
      </c>
      <c r="D33" s="35">
        <f>C33/C50</f>
        <v>0.01922454990065678</v>
      </c>
      <c r="E33" s="34">
        <v>5717.3</v>
      </c>
      <c r="F33" s="21">
        <f>E33/E50</f>
        <v>0.022337845208457385</v>
      </c>
      <c r="G33" s="13">
        <f t="shared" si="2"/>
        <v>0.8075510607644284</v>
      </c>
      <c r="H33" s="34">
        <v>8183.7</v>
      </c>
      <c r="I33" s="34">
        <v>5604.4</v>
      </c>
      <c r="J33" s="20">
        <f>I33/I50</f>
        <v>0.02412282306414603</v>
      </c>
      <c r="K33" s="24">
        <f t="shared" si="0"/>
        <v>0.6848247125383383</v>
      </c>
      <c r="L33" s="27">
        <f t="shared" si="1"/>
        <v>1.0201448861608737</v>
      </c>
    </row>
    <row r="34" spans="1:12" s="5" customFormat="1" ht="19.5" customHeight="1">
      <c r="A34" s="6" t="s">
        <v>18</v>
      </c>
      <c r="B34" s="7">
        <v>800</v>
      </c>
      <c r="C34" s="8">
        <f>C35+C36</f>
        <v>69008.2</v>
      </c>
      <c r="D34" s="12">
        <f>C34/C50</f>
        <v>0.18738546067042897</v>
      </c>
      <c r="E34" s="8">
        <f>E35+E36</f>
        <v>53120.1</v>
      </c>
      <c r="F34" s="12">
        <f>E34/E50</f>
        <v>0.20754352076290858</v>
      </c>
      <c r="G34" s="30">
        <f t="shared" si="2"/>
        <v>0.7697650424152492</v>
      </c>
      <c r="H34" s="8">
        <f>H35+H36</f>
        <v>58300.2</v>
      </c>
      <c r="I34" s="8">
        <f>I35+I36</f>
        <v>39227.6</v>
      </c>
      <c r="J34" s="19">
        <f>I34/I50</f>
        <v>0.168845987800852</v>
      </c>
      <c r="K34" s="23">
        <f t="shared" si="0"/>
        <v>0.672855324681562</v>
      </c>
      <c r="L34" s="28">
        <f t="shared" si="1"/>
        <v>1.354151158877933</v>
      </c>
    </row>
    <row r="35" spans="1:12" s="5" customFormat="1" ht="19.5" customHeight="1">
      <c r="A35" s="9" t="s">
        <v>22</v>
      </c>
      <c r="B35" s="10">
        <v>801</v>
      </c>
      <c r="C35" s="34">
        <v>61143.3</v>
      </c>
      <c r="D35" s="35">
        <f>C35/C50</f>
        <v>0.16602904346744649</v>
      </c>
      <c r="E35" s="34">
        <v>46895</v>
      </c>
      <c r="F35" s="21">
        <f>E35/E50</f>
        <v>0.18322166950319366</v>
      </c>
      <c r="G35" s="13">
        <f t="shared" si="2"/>
        <v>0.7669687439179762</v>
      </c>
      <c r="H35" s="34">
        <v>48991.6</v>
      </c>
      <c r="I35" s="34">
        <v>32991.4</v>
      </c>
      <c r="J35" s="20">
        <f>I35/I50</f>
        <v>0.14200373007609512</v>
      </c>
      <c r="K35" s="24">
        <f t="shared" si="0"/>
        <v>0.6734093191485888</v>
      </c>
      <c r="L35" s="27">
        <f t="shared" si="1"/>
        <v>1.4214310396042604</v>
      </c>
    </row>
    <row r="36" spans="1:12" s="5" customFormat="1" ht="19.5" customHeight="1">
      <c r="A36" s="9" t="s">
        <v>35</v>
      </c>
      <c r="B36" s="10">
        <v>804</v>
      </c>
      <c r="C36" s="34">
        <v>7864.9</v>
      </c>
      <c r="D36" s="35">
        <f>C36/C50</f>
        <v>0.021356417202982498</v>
      </c>
      <c r="E36" s="34">
        <v>6225.1</v>
      </c>
      <c r="F36" s="21">
        <f>E36/E50</f>
        <v>0.024321851259714915</v>
      </c>
      <c r="G36" s="13">
        <f t="shared" si="2"/>
        <v>0.7915040242088266</v>
      </c>
      <c r="H36" s="34">
        <v>9308.6</v>
      </c>
      <c r="I36" s="34">
        <v>6236.2</v>
      </c>
      <c r="J36" s="20">
        <f>I36/I50</f>
        <v>0.026842257724756884</v>
      </c>
      <c r="K36" s="24">
        <f t="shared" si="0"/>
        <v>0.6699396257224501</v>
      </c>
      <c r="L36" s="27">
        <f t="shared" si="1"/>
        <v>0.9982200699143711</v>
      </c>
    </row>
    <row r="37" spans="1:12" s="5" customFormat="1" ht="19.5" customHeight="1">
      <c r="A37" s="6" t="s">
        <v>54</v>
      </c>
      <c r="B37" s="7">
        <v>1000</v>
      </c>
      <c r="C37" s="8">
        <v>5945.6</v>
      </c>
      <c r="D37" s="12">
        <f>C37/C50</f>
        <v>0.016144733451417405</v>
      </c>
      <c r="E37" s="8">
        <v>4006.4</v>
      </c>
      <c r="F37" s="12">
        <f>E37/E50</f>
        <v>0.015653252941626936</v>
      </c>
      <c r="G37" s="30">
        <f t="shared" si="2"/>
        <v>0.673842841765339</v>
      </c>
      <c r="H37" s="8">
        <v>4013.1</v>
      </c>
      <c r="I37" s="8">
        <v>2869</v>
      </c>
      <c r="J37" s="19">
        <f>I37/I50</f>
        <v>0.012348936437626681</v>
      </c>
      <c r="K37" s="23">
        <f t="shared" si="0"/>
        <v>0.7149086740923476</v>
      </c>
      <c r="L37" s="28">
        <f t="shared" si="1"/>
        <v>1.3964447542697804</v>
      </c>
    </row>
    <row r="38" spans="1:12" s="5" customFormat="1" ht="19.5" customHeight="1">
      <c r="A38" s="9" t="s">
        <v>36</v>
      </c>
      <c r="B38" s="10">
        <v>1001</v>
      </c>
      <c r="C38" s="11">
        <v>1918.8</v>
      </c>
      <c r="D38" s="21">
        <f>C38/C50</f>
        <v>0.005210326047258429</v>
      </c>
      <c r="E38" s="11">
        <v>1715.4</v>
      </c>
      <c r="F38" s="21">
        <f>E38/E50</f>
        <v>0.006702174045543841</v>
      </c>
      <c r="G38" s="13">
        <f t="shared" si="2"/>
        <v>0.8939962476547844</v>
      </c>
      <c r="H38" s="11">
        <v>743.5</v>
      </c>
      <c r="I38" s="11">
        <v>612.1</v>
      </c>
      <c r="J38" s="20">
        <f>I38/I50</f>
        <v>0.0026346406390628414</v>
      </c>
      <c r="K38" s="24">
        <f t="shared" si="0"/>
        <v>0.8232683254875589</v>
      </c>
      <c r="L38" s="27">
        <f t="shared" si="1"/>
        <v>2.802483254370201</v>
      </c>
    </row>
    <row r="39" spans="1:12" s="5" customFormat="1" ht="19.5" customHeight="1">
      <c r="A39" s="9" t="s">
        <v>12</v>
      </c>
      <c r="B39" s="10">
        <v>1003</v>
      </c>
      <c r="C39" s="11">
        <v>3020.7</v>
      </c>
      <c r="D39" s="21">
        <f>C39/C50</f>
        <v>0.00820243479828723</v>
      </c>
      <c r="E39" s="11">
        <v>1620.8</v>
      </c>
      <c r="F39" s="21">
        <f>E39/E50</f>
        <v>0.006332565986369043</v>
      </c>
      <c r="G39" s="13">
        <f t="shared" si="2"/>
        <v>0.5365643724964413</v>
      </c>
      <c r="H39" s="11">
        <v>2485.3</v>
      </c>
      <c r="I39" s="11">
        <v>1562.4</v>
      </c>
      <c r="J39" s="20">
        <f>I39/I50</f>
        <v>0.006724983719117437</v>
      </c>
      <c r="K39" s="24">
        <f t="shared" si="0"/>
        <v>0.6286565002213013</v>
      </c>
      <c r="L39" s="27">
        <f t="shared" si="1"/>
        <v>1.0373783922171018</v>
      </c>
    </row>
    <row r="40" spans="1:12" s="5" customFormat="1" ht="19.5" customHeight="1">
      <c r="A40" s="9" t="s">
        <v>21</v>
      </c>
      <c r="B40" s="10">
        <v>1004</v>
      </c>
      <c r="C40" s="11">
        <v>1006.1</v>
      </c>
      <c r="D40" s="21">
        <f>C40/C50</f>
        <v>0.0027319726058717456</v>
      </c>
      <c r="E40" s="11">
        <v>670.2</v>
      </c>
      <c r="F40" s="21">
        <f>E40/E50</f>
        <v>0.0026185129097140505</v>
      </c>
      <c r="G40" s="13">
        <f t="shared" si="2"/>
        <v>0.6661365669416559</v>
      </c>
      <c r="H40" s="11">
        <v>784.3</v>
      </c>
      <c r="I40" s="11">
        <v>694.5</v>
      </c>
      <c r="J40" s="20">
        <f>I40/I50</f>
        <v>0.002989312079446403</v>
      </c>
      <c r="K40" s="24">
        <f t="shared" si="0"/>
        <v>0.8855029963024353</v>
      </c>
      <c r="L40" s="27">
        <f t="shared" si="1"/>
        <v>0.9650107991360691</v>
      </c>
    </row>
    <row r="41" spans="1:12" s="5" customFormat="1" ht="19.5" customHeight="1">
      <c r="A41" s="6" t="s">
        <v>53</v>
      </c>
      <c r="B41" s="7">
        <v>1100</v>
      </c>
      <c r="C41" s="8">
        <v>390</v>
      </c>
      <c r="D41" s="12">
        <f>C41/C50</f>
        <v>0.0010590093591988678</v>
      </c>
      <c r="E41" s="8">
        <v>342.4</v>
      </c>
      <c r="F41" s="12">
        <f>E41/E50</f>
        <v>0.0013377780069920781</v>
      </c>
      <c r="G41" s="30">
        <f t="shared" si="2"/>
        <v>0.8779487179487179</v>
      </c>
      <c r="H41" s="8">
        <v>320</v>
      </c>
      <c r="I41" s="8">
        <v>276.5</v>
      </c>
      <c r="J41" s="19">
        <f>I41/I50</f>
        <v>0.001190129287209403</v>
      </c>
      <c r="K41" s="23">
        <f t="shared" si="0"/>
        <v>0.8640625</v>
      </c>
      <c r="L41" s="28">
        <f t="shared" si="1"/>
        <v>1.2383363471971065</v>
      </c>
    </row>
    <row r="42" spans="1:12" s="5" customFormat="1" ht="19.5" customHeight="1">
      <c r="A42" s="9" t="s">
        <v>23</v>
      </c>
      <c r="B42" s="10">
        <v>1105</v>
      </c>
      <c r="C42" s="11">
        <v>390</v>
      </c>
      <c r="D42" s="21">
        <f>C42/C50</f>
        <v>0.0010590093591988678</v>
      </c>
      <c r="E42" s="11">
        <v>342.4</v>
      </c>
      <c r="F42" s="21">
        <f>E42/E50</f>
        <v>0.0013377780069920781</v>
      </c>
      <c r="G42" s="13">
        <f t="shared" si="2"/>
        <v>0.8779487179487179</v>
      </c>
      <c r="H42" s="11">
        <v>320</v>
      </c>
      <c r="I42" s="11">
        <v>276.5</v>
      </c>
      <c r="J42" s="20">
        <f>I42/I50</f>
        <v>0.001190129287209403</v>
      </c>
      <c r="K42" s="24">
        <f t="shared" si="0"/>
        <v>0.8640625</v>
      </c>
      <c r="L42" s="27">
        <f t="shared" si="1"/>
        <v>1.2383363471971065</v>
      </c>
    </row>
    <row r="43" spans="1:12" s="5" customFormat="1" ht="19.5" customHeight="1">
      <c r="A43" s="6" t="s">
        <v>5</v>
      </c>
      <c r="B43" s="7">
        <v>1200</v>
      </c>
      <c r="C43" s="8">
        <v>641.2</v>
      </c>
      <c r="D43" s="12">
        <f>C43/C50</f>
        <v>0.0017411200028674717</v>
      </c>
      <c r="E43" s="8">
        <v>456.2</v>
      </c>
      <c r="F43" s="12">
        <f>E43/E50</f>
        <v>0.0017824016553440014</v>
      </c>
      <c r="G43" s="30">
        <f t="shared" si="2"/>
        <v>0.7114784778540236</v>
      </c>
      <c r="H43" s="8">
        <v>492.2</v>
      </c>
      <c r="I43" s="8">
        <v>278.5</v>
      </c>
      <c r="J43" s="19">
        <f>I43/I50</f>
        <v>0.0011987378173158002</v>
      </c>
      <c r="K43" s="23">
        <f t="shared" si="0"/>
        <v>0.565826899634295</v>
      </c>
      <c r="L43" s="28">
        <f t="shared" si="1"/>
        <v>1.638061041292639</v>
      </c>
    </row>
    <row r="44" spans="1:12" s="5" customFormat="1" ht="19.5" customHeight="1">
      <c r="A44" s="9" t="s">
        <v>27</v>
      </c>
      <c r="B44" s="10">
        <v>1202</v>
      </c>
      <c r="C44" s="11">
        <v>641.2</v>
      </c>
      <c r="D44" s="21">
        <f>C44/C50</f>
        <v>0.0017411200028674717</v>
      </c>
      <c r="E44" s="11">
        <v>456.2</v>
      </c>
      <c r="F44" s="21">
        <f>E44/E50</f>
        <v>0.0017824016553440014</v>
      </c>
      <c r="G44" s="13">
        <f t="shared" si="2"/>
        <v>0.7114784778540236</v>
      </c>
      <c r="H44" s="11">
        <v>492.2</v>
      </c>
      <c r="I44" s="11">
        <v>278.5</v>
      </c>
      <c r="J44" s="20">
        <f>I44/I50</f>
        <v>0.0011987378173158002</v>
      </c>
      <c r="K44" s="24">
        <f t="shared" si="0"/>
        <v>0.565826899634295</v>
      </c>
      <c r="L44" s="27">
        <f t="shared" si="1"/>
        <v>1.638061041292639</v>
      </c>
    </row>
    <row r="45" spans="1:12" s="5" customFormat="1" ht="24.75" customHeight="1">
      <c r="A45" s="6" t="s">
        <v>0</v>
      </c>
      <c r="B45" s="7">
        <v>1300</v>
      </c>
      <c r="C45" s="8">
        <v>12.1</v>
      </c>
      <c r="D45" s="12">
        <f>C45/C50</f>
        <v>3.28564442212982E-05</v>
      </c>
      <c r="E45" s="8">
        <v>6</v>
      </c>
      <c r="F45" s="12">
        <f>E45/E50</f>
        <v>2.3442371617851837E-05</v>
      </c>
      <c r="G45" s="30">
        <f t="shared" si="2"/>
        <v>0.49586776859504134</v>
      </c>
      <c r="H45" s="8">
        <v>12.8</v>
      </c>
      <c r="I45" s="8">
        <v>0</v>
      </c>
      <c r="J45" s="19">
        <f>I45/I50</f>
        <v>0</v>
      </c>
      <c r="K45" s="23">
        <f t="shared" si="0"/>
        <v>0</v>
      </c>
      <c r="L45" s="28" t="e">
        <f t="shared" si="1"/>
        <v>#DIV/0!</v>
      </c>
    </row>
    <row r="46" spans="1:12" s="5" customFormat="1" ht="24.75" customHeight="1">
      <c r="A46" s="9" t="s">
        <v>37</v>
      </c>
      <c r="B46" s="10">
        <v>1301</v>
      </c>
      <c r="C46" s="11">
        <v>12.1</v>
      </c>
      <c r="D46" s="21">
        <f>C46/C50</f>
        <v>3.28564442212982E-05</v>
      </c>
      <c r="E46" s="11">
        <v>6</v>
      </c>
      <c r="F46" s="21">
        <f>E46/E50</f>
        <v>2.3442371617851837E-05</v>
      </c>
      <c r="G46" s="13">
        <f t="shared" si="2"/>
        <v>0.49586776859504134</v>
      </c>
      <c r="H46" s="11">
        <v>12.8</v>
      </c>
      <c r="I46" s="11">
        <v>0</v>
      </c>
      <c r="J46" s="20">
        <f>I46/I50</f>
        <v>0</v>
      </c>
      <c r="K46" s="24">
        <f t="shared" si="0"/>
        <v>0</v>
      </c>
      <c r="L46" s="27" t="e">
        <f t="shared" si="1"/>
        <v>#DIV/0!</v>
      </c>
    </row>
    <row r="47" spans="1:12" s="5" customFormat="1" ht="43.5" customHeight="1">
      <c r="A47" s="6" t="s">
        <v>1</v>
      </c>
      <c r="B47" s="7">
        <v>1400</v>
      </c>
      <c r="C47" s="8">
        <v>0</v>
      </c>
      <c r="D47" s="12">
        <f>C47/C50</f>
        <v>0</v>
      </c>
      <c r="E47" s="8">
        <v>0</v>
      </c>
      <c r="F47" s="12">
        <f>E47/E50</f>
        <v>0</v>
      </c>
      <c r="G47" s="30" t="e">
        <f t="shared" si="2"/>
        <v>#DIV/0!</v>
      </c>
      <c r="H47" s="8">
        <v>0</v>
      </c>
      <c r="I47" s="8">
        <v>0</v>
      </c>
      <c r="J47" s="19">
        <f>I47/I50</f>
        <v>0</v>
      </c>
      <c r="K47" s="23" t="e">
        <f t="shared" si="0"/>
        <v>#DIV/0!</v>
      </c>
      <c r="L47" s="28" t="e">
        <f t="shared" si="1"/>
        <v>#DIV/0!</v>
      </c>
    </row>
    <row r="48" spans="1:12" s="5" customFormat="1" ht="37.5" customHeight="1">
      <c r="A48" s="9" t="s">
        <v>9</v>
      </c>
      <c r="B48" s="10">
        <v>1401</v>
      </c>
      <c r="C48" s="11">
        <v>0</v>
      </c>
      <c r="D48" s="21">
        <f>C48/C50</f>
        <v>0</v>
      </c>
      <c r="E48" s="11">
        <v>0</v>
      </c>
      <c r="F48" s="21">
        <f>E48/E50</f>
        <v>0</v>
      </c>
      <c r="G48" s="13" t="e">
        <f t="shared" si="2"/>
        <v>#DIV/0!</v>
      </c>
      <c r="H48" s="11">
        <v>0</v>
      </c>
      <c r="I48" s="11">
        <v>0</v>
      </c>
      <c r="J48" s="20">
        <f>I48/I50</f>
        <v>0</v>
      </c>
      <c r="K48" s="24" t="e">
        <f t="shared" si="0"/>
        <v>#DIV/0!</v>
      </c>
      <c r="L48" s="27" t="e">
        <f t="shared" si="1"/>
        <v>#DIV/0!</v>
      </c>
    </row>
    <row r="49" spans="1:12" s="5" customFormat="1" ht="19.5" customHeight="1">
      <c r="A49" s="9" t="s">
        <v>28</v>
      </c>
      <c r="B49" s="10">
        <v>1403</v>
      </c>
      <c r="C49" s="11">
        <v>0</v>
      </c>
      <c r="D49" s="21">
        <f>C49/C50</f>
        <v>0</v>
      </c>
      <c r="E49" s="11">
        <v>0</v>
      </c>
      <c r="F49" s="21">
        <f>E49/E50</f>
        <v>0</v>
      </c>
      <c r="G49" s="13" t="e">
        <f t="shared" si="2"/>
        <v>#DIV/0!</v>
      </c>
      <c r="H49" s="11">
        <v>0</v>
      </c>
      <c r="I49" s="11">
        <v>0</v>
      </c>
      <c r="J49" s="20">
        <f>I49/I50</f>
        <v>0</v>
      </c>
      <c r="K49" s="24" t="e">
        <f t="shared" si="0"/>
        <v>#DIV/0!</v>
      </c>
      <c r="L49" s="27" t="e">
        <f t="shared" si="1"/>
        <v>#DIV/0!</v>
      </c>
    </row>
    <row r="50" spans="1:12" s="5" customFormat="1" ht="19.5" customHeight="1" thickBot="1">
      <c r="A50" s="17" t="s">
        <v>46</v>
      </c>
      <c r="B50" s="18">
        <v>9600</v>
      </c>
      <c r="C50" s="16">
        <f>C6+C15+C17+C19+C24+C28+C34+C37+C41+C43+C45+C47</f>
        <v>368268.69999999995</v>
      </c>
      <c r="D50" s="14">
        <f>C50/C50</f>
        <v>1</v>
      </c>
      <c r="E50" s="16">
        <f>E6+E15+E17+E19+E24+E28+E34+E37+E41+E43+E45+E47</f>
        <v>255946.79999999996</v>
      </c>
      <c r="F50" s="14">
        <f>E50/E50</f>
        <v>1</v>
      </c>
      <c r="G50" s="15">
        <f t="shared" si="2"/>
        <v>0.6950001452743608</v>
      </c>
      <c r="H50" s="16">
        <f>H6+H15+H17+H19+H24+H28+H34+H37+H41+H43+H45+H47</f>
        <v>331514.8</v>
      </c>
      <c r="I50" s="16">
        <f>I6+I15+I17+I19+I24+I28+I34+I37+I41+I43+I45+I47</f>
        <v>232327.69999999998</v>
      </c>
      <c r="J50" s="22">
        <f>I50/I50</f>
        <v>1</v>
      </c>
      <c r="K50" s="25">
        <f t="shared" si="0"/>
        <v>0.7008064195022363</v>
      </c>
      <c r="L50" s="29">
        <f t="shared" si="1"/>
        <v>1.1016628667180022</v>
      </c>
    </row>
  </sheetData>
  <sheetProtection/>
  <mergeCells count="6">
    <mergeCell ref="A1:N1"/>
    <mergeCell ref="A2:N2"/>
    <mergeCell ref="A4:A5"/>
    <mergeCell ref="B4:B5"/>
    <mergeCell ref="C4:G4"/>
    <mergeCell ref="H4:L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2020-09-09T06:02:48Z</cp:lastPrinted>
  <dcterms:created xsi:type="dcterms:W3CDTF">2016-07-20T11:57:00Z</dcterms:created>
  <dcterms:modified xsi:type="dcterms:W3CDTF">2020-09-10T05:47:58Z</dcterms:modified>
  <cp:category/>
  <cp:version/>
  <cp:contentType/>
  <cp:contentStatus/>
</cp:coreProperties>
</file>